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W:\__ucto\ČCE\2021\uzávěrka\"/>
    </mc:Choice>
  </mc:AlternateContent>
  <xr:revisionPtr revIDLastSave="0" documentId="13_ncr:1_{46F0B42C-41F6-4641-8CF6-C1CE944516C3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List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6" i="1" l="1"/>
  <c r="C19" i="1"/>
  <c r="C13" i="1"/>
  <c r="C17" i="1"/>
  <c r="C21" i="1"/>
  <c r="C3" i="1" l="1"/>
  <c r="C4" i="1" l="1"/>
  <c r="C35" i="1" l="1"/>
</calcChain>
</file>

<file path=xl/sharedStrings.xml><?xml version="1.0" encoding="utf-8"?>
<sst xmlns="http://schemas.openxmlformats.org/spreadsheetml/2006/main" count="49" uniqueCount="48">
  <si>
    <t>Náklady</t>
  </si>
  <si>
    <t>z toho:</t>
  </si>
  <si>
    <t>energie</t>
  </si>
  <si>
    <t>celocírkevní repartice</t>
  </si>
  <si>
    <t>seniorátní repartice</t>
  </si>
  <si>
    <t>personální fond</t>
  </si>
  <si>
    <t>mzdy</t>
  </si>
  <si>
    <t>ostatní náklady</t>
  </si>
  <si>
    <t>Výnosy</t>
  </si>
  <si>
    <t>sborové sbírky</t>
  </si>
  <si>
    <t>salár</t>
  </si>
  <si>
    <t>příjmy z pronájmu</t>
  </si>
  <si>
    <t>občerstvení při akcích</t>
  </si>
  <si>
    <t>ostatní příjmy - příspěvky na tábor a ostat.</t>
  </si>
  <si>
    <t>příspěvek na energie Martin Fér</t>
  </si>
  <si>
    <t>Hospodářský výsledek</t>
  </si>
  <si>
    <t>provozní dotace od města Poděbrady</t>
  </si>
  <si>
    <t>úroky</t>
  </si>
  <si>
    <t>výše saláru</t>
  </si>
  <si>
    <t>do 500</t>
  </si>
  <si>
    <t>501 až 1.000</t>
  </si>
  <si>
    <t>1.001 až 2.000</t>
  </si>
  <si>
    <t>2.001 až 3.000</t>
  </si>
  <si>
    <t>3.001 až 5.000</t>
  </si>
  <si>
    <t>5.001 až 10.000</t>
  </si>
  <si>
    <t>10.001 až 15.000</t>
  </si>
  <si>
    <t>příspěvek administrovaného sboru (Chleby)</t>
  </si>
  <si>
    <t>ostatní výnosy</t>
  </si>
  <si>
    <t>běžný materiál</t>
  </si>
  <si>
    <t>celkem</t>
  </si>
  <si>
    <t>dotace  a dary na opravu Glorietu</t>
  </si>
  <si>
    <t>opravy a údržba  běžná</t>
  </si>
  <si>
    <t>GlorietFest vystoupení- financováno z dotace</t>
  </si>
  <si>
    <t>odpisy</t>
  </si>
  <si>
    <t>dotace GlorietFest</t>
  </si>
  <si>
    <t>15.001 až 20.000</t>
  </si>
  <si>
    <t>nad 20.000</t>
  </si>
  <si>
    <t>Přehled hospodaření za rok 2021</t>
  </si>
  <si>
    <t>rok 2021</t>
  </si>
  <si>
    <t>ozvučení kostela, kamera pro přenos</t>
  </si>
  <si>
    <t>oprava Glorietu - čučky, financováno z dotace</t>
  </si>
  <si>
    <t>ostatní služby - tisk sbor dopisu, cestovné, internet, atd.</t>
  </si>
  <si>
    <t>služby a materiál spojené s pořádanými akcemi - tábor</t>
  </si>
  <si>
    <t>dary tuzemské běžné</t>
  </si>
  <si>
    <t>sbírka na ozvučení kostela a kameru</t>
  </si>
  <si>
    <t>salárníci</t>
  </si>
  <si>
    <t>počet</t>
  </si>
  <si>
    <t>nové evangelické zpěvníky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</si>
</sst>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č_-;\-* #,##0.00\ _K_č_-;_-* &quot;-&quot;??\ _K_č_-;_-@_-"/>
    <numFmt numFmtId="165" formatCode="_-* #,##0\ _K_č_-;\-* #,##0\ _K_č_-;_-* &quot;-&quot;??\ _K_č_-;_-@_-"/>
  </numFmts>
  <fonts count="6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">
    <xf numFmtId="0" fontId="0" fillId="0" borderId="0" xfId="0"/>
    <xf numFmtId="165" fontId="0" fillId="0" borderId="0" xfId="1" applyNumberFormat="1" applyFont="1"/>
    <xf numFmtId="165" fontId="2" fillId="0" borderId="0" xfId="0" applyNumberFormat="1" applyFont="1"/>
    <xf numFmtId="165" fontId="2" fillId="0" borderId="0" xfId="1" applyNumberFormat="1" applyFont="1"/>
    <xf numFmtId="0" fontId="2" fillId="0" borderId="0" xfId="0" applyFont="1"/>
    <xf numFmtId="0" fontId="4" fillId="0" borderId="0" xfId="0" applyFont="1"/>
    <xf numFmtId="165" fontId="4" fillId="0" borderId="0" xfId="0" applyNumberFormat="1" applyFont="1"/>
    <xf numFmtId="165" fontId="0" fillId="0" borderId="0" xfId="0" applyNumberFormat="1"/>
    <xf numFmtId="0" fontId="5" fillId="0" borderId="0" xfId="0" applyFont="1"/>
    <xf numFmtId="0" fontId="0" fillId="0" borderId="1" xfId="0" applyBorder="1"/>
    <xf numFmtId="0" fontId="4" fillId="0" borderId="1" xfId="0" applyFont="1" applyBorder="1"/>
    <xf numFmtId="0" fontId="2" fillId="0" borderId="0" xfId="0" applyFont="1" applyAlignment="1">
      <alignment horizontal="center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7"/>
  <sheetViews>
    <sheetView tabSelected="1" zoomScaleNormal="100" workbookViewId="0">
      <selection activeCell="C10" sqref="C10"/>
    </sheetView>
  </sheetViews>
  <sheetFormatPr defaultRowHeight="15" x14ac:dyDescent="0.25"/>
  <cols>
    <col min="2" max="2" width="55.7109375" bestFit="1" customWidth="1"/>
    <col min="3" max="3" width="16.28515625" bestFit="1" customWidth="1"/>
    <col min="4" max="4" width="11.28515625" bestFit="1" customWidth="1"/>
    <col min="6" max="6" width="17" customWidth="1"/>
    <col min="7" max="7" width="16" customWidth="1"/>
  </cols>
  <sheetData>
    <row r="1" spans="1:7" x14ac:dyDescent="0.25">
      <c r="D1" s="7"/>
    </row>
    <row r="2" spans="1:7" x14ac:dyDescent="0.25">
      <c r="A2" s="11" t="s">
        <v>37</v>
      </c>
      <c r="B2" s="11"/>
      <c r="C2" s="11"/>
    </row>
    <row r="3" spans="1:7" x14ac:dyDescent="0.25">
      <c r="A3" s="4" t="s">
        <v>0</v>
      </c>
      <c r="C3" s="2">
        <f>SUM(C4:C19)</f>
        <v>1065952</v>
      </c>
      <c r="F3" s="5" t="s">
        <v>38</v>
      </c>
    </row>
    <row r="4" spans="1:7" x14ac:dyDescent="0.25">
      <c r="A4" t="s">
        <v>1</v>
      </c>
      <c r="B4" t="s">
        <v>2</v>
      </c>
      <c r="C4" s="1">
        <f>30801+61216+30000</f>
        <v>122017</v>
      </c>
      <c r="F4" s="8" t="s">
        <v>45</v>
      </c>
    </row>
    <row r="5" spans="1:7" x14ac:dyDescent="0.25">
      <c r="B5" t="s">
        <v>31</v>
      </c>
      <c r="C5" s="1">
        <v>10412</v>
      </c>
      <c r="F5" s="10" t="s">
        <v>18</v>
      </c>
      <c r="G5" s="10" t="s">
        <v>46</v>
      </c>
    </row>
    <row r="6" spans="1:7" x14ac:dyDescent="0.25">
      <c r="B6" t="s">
        <v>28</v>
      </c>
      <c r="C6" s="1">
        <f>93766-53000</f>
        <v>40766</v>
      </c>
      <c r="F6" s="9" t="s">
        <v>19</v>
      </c>
      <c r="G6" s="9">
        <v>16</v>
      </c>
    </row>
    <row r="7" spans="1:7" x14ac:dyDescent="0.25">
      <c r="B7" t="s">
        <v>47</v>
      </c>
      <c r="C7" s="1">
        <v>53000</v>
      </c>
      <c r="F7" s="9" t="s">
        <v>20</v>
      </c>
      <c r="G7" s="9">
        <v>12</v>
      </c>
    </row>
    <row r="8" spans="1:7" x14ac:dyDescent="0.25">
      <c r="B8" t="s">
        <v>6</v>
      </c>
      <c r="C8" s="1">
        <v>68930</v>
      </c>
      <c r="F8" s="9" t="s">
        <v>21</v>
      </c>
      <c r="G8" s="9">
        <v>20</v>
      </c>
    </row>
    <row r="9" spans="1:7" x14ac:dyDescent="0.25">
      <c r="B9" t="s">
        <v>12</v>
      </c>
      <c r="C9" s="1">
        <v>12523</v>
      </c>
      <c r="F9" s="9" t="s">
        <v>22</v>
      </c>
      <c r="G9" s="9">
        <v>6</v>
      </c>
    </row>
    <row r="10" spans="1:7" x14ac:dyDescent="0.25">
      <c r="B10" t="s">
        <v>3</v>
      </c>
      <c r="C10" s="1">
        <v>70187</v>
      </c>
      <c r="F10" s="9" t="s">
        <v>23</v>
      </c>
      <c r="G10" s="9">
        <v>14</v>
      </c>
    </row>
    <row r="11" spans="1:7" x14ac:dyDescent="0.25">
      <c r="B11" t="s">
        <v>4</v>
      </c>
      <c r="C11" s="1">
        <v>9000</v>
      </c>
      <c r="F11" s="9" t="s">
        <v>24</v>
      </c>
      <c r="G11" s="9">
        <v>18</v>
      </c>
    </row>
    <row r="12" spans="1:7" x14ac:dyDescent="0.25">
      <c r="B12" t="s">
        <v>5</v>
      </c>
      <c r="C12" s="1">
        <v>205552</v>
      </c>
      <c r="F12" s="9" t="s">
        <v>25</v>
      </c>
      <c r="G12" s="9">
        <v>8</v>
      </c>
    </row>
    <row r="13" spans="1:7" x14ac:dyDescent="0.25">
      <c r="B13" t="s">
        <v>41</v>
      </c>
      <c r="C13" s="1">
        <f>1358+6933+34399+5014</f>
        <v>47704</v>
      </c>
      <c r="F13" s="9" t="s">
        <v>35</v>
      </c>
      <c r="G13" s="9">
        <v>7</v>
      </c>
    </row>
    <row r="14" spans="1:7" x14ac:dyDescent="0.25">
      <c r="B14" t="s">
        <v>33</v>
      </c>
      <c r="C14" s="1">
        <v>9194</v>
      </c>
      <c r="F14" s="9" t="s">
        <v>36</v>
      </c>
      <c r="G14" s="9">
        <v>5</v>
      </c>
    </row>
    <row r="15" spans="1:7" x14ac:dyDescent="0.25">
      <c r="B15" t="s">
        <v>39</v>
      </c>
      <c r="C15" s="1">
        <v>92988</v>
      </c>
      <c r="F15" s="10" t="s">
        <v>29</v>
      </c>
      <c r="G15" s="10">
        <v>106</v>
      </c>
    </row>
    <row r="16" spans="1:7" x14ac:dyDescent="0.25">
      <c r="B16" t="s">
        <v>40</v>
      </c>
      <c r="C16" s="1">
        <v>109135</v>
      </c>
    </row>
    <row r="17" spans="1:3" x14ac:dyDescent="0.25">
      <c r="B17" t="s">
        <v>42</v>
      </c>
      <c r="C17" s="1">
        <f>62191+9851</f>
        <v>72042</v>
      </c>
    </row>
    <row r="18" spans="1:3" x14ac:dyDescent="0.25">
      <c r="B18" t="s">
        <v>32</v>
      </c>
      <c r="C18" s="1">
        <v>98114</v>
      </c>
    </row>
    <row r="19" spans="1:3" x14ac:dyDescent="0.25">
      <c r="B19" t="s">
        <v>7</v>
      </c>
      <c r="C19" s="1">
        <f>10842+5300+15214+2734+10298</f>
        <v>44388</v>
      </c>
    </row>
    <row r="20" spans="1:3" x14ac:dyDescent="0.25">
      <c r="A20" s="4" t="s">
        <v>8</v>
      </c>
    </row>
    <row r="21" spans="1:3" x14ac:dyDescent="0.25">
      <c r="A21" t="s">
        <v>1</v>
      </c>
      <c r="C21" s="3">
        <f>SUM(C22:C34)</f>
        <v>1397418</v>
      </c>
    </row>
    <row r="22" spans="1:3" x14ac:dyDescent="0.25">
      <c r="B22" t="s">
        <v>10</v>
      </c>
      <c r="C22" s="1">
        <v>626250</v>
      </c>
    </row>
    <row r="23" spans="1:3" x14ac:dyDescent="0.25">
      <c r="B23" t="s">
        <v>9</v>
      </c>
      <c r="C23" s="1">
        <v>101212</v>
      </c>
    </row>
    <row r="24" spans="1:3" x14ac:dyDescent="0.25">
      <c r="B24" t="s">
        <v>43</v>
      </c>
      <c r="C24" s="1">
        <v>86900</v>
      </c>
    </row>
    <row r="25" spans="1:3" x14ac:dyDescent="0.25">
      <c r="B25" t="s">
        <v>44</v>
      </c>
      <c r="C25" s="1">
        <v>58388</v>
      </c>
    </row>
    <row r="26" spans="1:3" x14ac:dyDescent="0.25">
      <c r="B26" t="s">
        <v>26</v>
      </c>
      <c r="C26" s="1">
        <v>40000</v>
      </c>
    </row>
    <row r="27" spans="1:3" x14ac:dyDescent="0.25">
      <c r="B27" t="s">
        <v>11</v>
      </c>
      <c r="C27" s="1">
        <v>158659</v>
      </c>
    </row>
    <row r="28" spans="1:3" x14ac:dyDescent="0.25">
      <c r="B28" t="s">
        <v>13</v>
      </c>
      <c r="C28" s="1">
        <v>42200</v>
      </c>
    </row>
    <row r="29" spans="1:3" x14ac:dyDescent="0.25">
      <c r="B29" t="s">
        <v>14</v>
      </c>
      <c r="C29" s="1">
        <v>30000</v>
      </c>
    </row>
    <row r="30" spans="1:3" x14ac:dyDescent="0.25">
      <c r="B30" t="s">
        <v>17</v>
      </c>
      <c r="C30" s="1">
        <v>4062</v>
      </c>
    </row>
    <row r="31" spans="1:3" x14ac:dyDescent="0.25">
      <c r="B31" t="s">
        <v>34</v>
      </c>
      <c r="C31" s="1">
        <v>70000</v>
      </c>
    </row>
    <row r="32" spans="1:3" x14ac:dyDescent="0.25">
      <c r="B32" t="s">
        <v>30</v>
      </c>
      <c r="C32" s="1">
        <v>109135</v>
      </c>
    </row>
    <row r="33" spans="1:3" x14ac:dyDescent="0.25">
      <c r="B33" t="s">
        <v>16</v>
      </c>
      <c r="C33" s="1">
        <v>60000</v>
      </c>
    </row>
    <row r="34" spans="1:3" x14ac:dyDescent="0.25">
      <c r="A34" s="5" t="s">
        <v>15</v>
      </c>
      <c r="B34" t="s">
        <v>27</v>
      </c>
      <c r="C34" s="1">
        <v>10612</v>
      </c>
    </row>
    <row r="35" spans="1:3" x14ac:dyDescent="0.25">
      <c r="B35" s="5"/>
      <c r="C35" s="6">
        <f>C21-C3</f>
        <v>331466</v>
      </c>
    </row>
    <row r="36" spans="1:3" x14ac:dyDescent="0.25">
      <c r="C36" s="1"/>
    </row>
    <row r="37" spans="1:3" x14ac:dyDescent="0.25">
      <c r="C37" s="7"/>
    </row>
  </sheetData>
  <mergeCells count="1">
    <mergeCell ref="A2:C2"/>
  </mergeCells>
  <phoneticPr fontId="3" type="noConversion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jitka</dc:creator>
  <cp:lastModifiedBy>Jitka Dubová</cp:lastModifiedBy>
  <cp:lastPrinted>2022-03-09T14:31:13Z</cp:lastPrinted>
  <dcterms:created xsi:type="dcterms:W3CDTF">2013-02-11T16:11:28Z</dcterms:created>
  <dcterms:modified xsi:type="dcterms:W3CDTF">2022-03-09T14:36:00Z</dcterms:modified>
</cp:coreProperties>
</file>