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_ucto\ČCE\2020\uzávěrka\"/>
    </mc:Choice>
  </mc:AlternateContent>
  <xr:revisionPtr revIDLastSave="0" documentId="13_ncr:1_{5E8B015A-1A1C-4EA8-A4B9-89DD23063846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G13" i="1" l="1"/>
  <c r="C4" i="1" l="1"/>
  <c r="C33" i="1"/>
  <c r="C31" i="1"/>
  <c r="C21" i="1" s="1"/>
  <c r="C17" i="1"/>
  <c r="C7" i="1"/>
  <c r="C11" i="1"/>
  <c r="C8" i="1"/>
  <c r="C3" i="1" l="1"/>
  <c r="C35" i="1"/>
</calcChain>
</file>

<file path=xl/sharedStrings.xml><?xml version="1.0" encoding="utf-8"?>
<sst xmlns="http://schemas.openxmlformats.org/spreadsheetml/2006/main" count="47" uniqueCount="46">
  <si>
    <t>Náklady</t>
  </si>
  <si>
    <t>z toho:</t>
  </si>
  <si>
    <t>energie</t>
  </si>
  <si>
    <t>celocírkevní repartice</t>
  </si>
  <si>
    <t>seniorátní repartice</t>
  </si>
  <si>
    <t>personální fond</t>
  </si>
  <si>
    <t>telekomunikace</t>
  </si>
  <si>
    <t>mzdy</t>
  </si>
  <si>
    <t>ostatní náklady</t>
  </si>
  <si>
    <t>Výnosy</t>
  </si>
  <si>
    <t>sborové sbírky</t>
  </si>
  <si>
    <t>dary tuzemské</t>
  </si>
  <si>
    <t>salár</t>
  </si>
  <si>
    <t>příjmy z pronájmu</t>
  </si>
  <si>
    <t>občerstvení při akcích</t>
  </si>
  <si>
    <t>ostatní příjmy - příspěvky na tábor a ostat.</t>
  </si>
  <si>
    <t>příspěvek na energie Martin Fér</t>
  </si>
  <si>
    <t>Hospodářský výsledek</t>
  </si>
  <si>
    <t>ostatní služby - tisk sbor dopisu, cestovné, atd.</t>
  </si>
  <si>
    <t>provozní dotace od města Poděbrady</t>
  </si>
  <si>
    <t>úroky</t>
  </si>
  <si>
    <t>výše saláru</t>
  </si>
  <si>
    <t>počet salárníků</t>
  </si>
  <si>
    <t>do 500</t>
  </si>
  <si>
    <t>501 až 1.000</t>
  </si>
  <si>
    <t>1.001 až 2.000</t>
  </si>
  <si>
    <t>2.001 až 3.000</t>
  </si>
  <si>
    <t>3.001 až 5.000</t>
  </si>
  <si>
    <t>5.001 až 10.000</t>
  </si>
  <si>
    <t>10.001 až 15.000</t>
  </si>
  <si>
    <t>příspěvek administrovaného sboru (Chleby)</t>
  </si>
  <si>
    <t>služby a materiál spojené s pořádanými akcemi - tábor, výlet</t>
  </si>
  <si>
    <t>ostatní výnosy</t>
  </si>
  <si>
    <t>běžný materiál</t>
  </si>
  <si>
    <t>celkem</t>
  </si>
  <si>
    <t>dotace  a dary na opravu Glorietu</t>
  </si>
  <si>
    <t>Přehled hospodaření za rok 2020</t>
  </si>
  <si>
    <t>opravy a údržba  běžná</t>
  </si>
  <si>
    <t>náklady na opravu Glorietu</t>
  </si>
  <si>
    <t>GlorietFest vystoupení- financováno z dotace</t>
  </si>
  <si>
    <t>odpisy</t>
  </si>
  <si>
    <t>dary - FS Chleby</t>
  </si>
  <si>
    <t>dotace GlorietFest</t>
  </si>
  <si>
    <t>rok 2020</t>
  </si>
  <si>
    <t>15.001 až 20.000</t>
  </si>
  <si>
    <t>nad 20.000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</si>
</sst>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165" fontId="2" fillId="0" borderId="0" xfId="0" applyNumberFormat="1" applyFont="1"/>
    <xf numFmtId="165" fontId="2" fillId="0" borderId="0" xfId="1" applyNumberFormat="1" applyFont="1"/>
    <xf numFmtId="0" fontId="2" fillId="0" borderId="0" xfId="0" applyFont="1"/>
    <xf numFmtId="0" fontId="4" fillId="0" borderId="0" xfId="0" applyFont="1"/>
    <xf numFmtId="165" fontId="4" fillId="0" borderId="0" xfId="0" applyNumberFormat="1" applyFont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165" fontId="0" fillId="0" borderId="0" xfId="0" applyNumberFormat="1"/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zoomScaleNormal="100" workbookViewId="0">
      <selection activeCell="F13" sqref="F13"/>
    </sheetView>
  </sheetViews>
  <sheetFormatPr defaultRowHeight="15" x14ac:dyDescent="0.25"/>
  <cols>
    <col min="2" max="2" width="55.7109375" bestFit="1" customWidth="1"/>
    <col min="3" max="3" width="16.28515625" bestFit="1" customWidth="1"/>
    <col min="4" max="4" width="11.28515625" bestFit="1" customWidth="1"/>
    <col min="6" max="6" width="17" customWidth="1"/>
    <col min="7" max="7" width="16" customWidth="1"/>
  </cols>
  <sheetData>
    <row r="1" spans="1:7" x14ac:dyDescent="0.25">
      <c r="D1" s="11"/>
    </row>
    <row r="2" spans="1:7" x14ac:dyDescent="0.25">
      <c r="A2" s="12" t="s">
        <v>36</v>
      </c>
      <c r="B2" s="12"/>
      <c r="C2" s="12"/>
      <c r="F2" s="5" t="s">
        <v>43</v>
      </c>
    </row>
    <row r="3" spans="1:7" x14ac:dyDescent="0.25">
      <c r="A3" s="4" t="s">
        <v>0</v>
      </c>
      <c r="C3" s="2">
        <f>SUM(C4:C19)</f>
        <v>1185897.6299999999</v>
      </c>
      <c r="F3" s="8" t="s">
        <v>21</v>
      </c>
      <c r="G3" s="8" t="s">
        <v>22</v>
      </c>
    </row>
    <row r="4" spans="1:7" x14ac:dyDescent="0.25">
      <c r="A4" t="s">
        <v>1</v>
      </c>
      <c r="B4" t="s">
        <v>2</v>
      </c>
      <c r="C4" s="1">
        <f>32993.35+66401.77+30000</f>
        <v>129395.12</v>
      </c>
      <c r="F4" s="7" t="s">
        <v>23</v>
      </c>
      <c r="G4" s="10">
        <v>26</v>
      </c>
    </row>
    <row r="5" spans="1:7" x14ac:dyDescent="0.25">
      <c r="B5" t="s">
        <v>37</v>
      </c>
      <c r="C5" s="1">
        <v>104185</v>
      </c>
      <c r="F5" s="7" t="s">
        <v>24</v>
      </c>
      <c r="G5" s="10">
        <v>16</v>
      </c>
    </row>
    <row r="6" spans="1:7" x14ac:dyDescent="0.25">
      <c r="B6" t="s">
        <v>38</v>
      </c>
      <c r="C6" s="1">
        <v>332520</v>
      </c>
      <c r="F6" s="7" t="s">
        <v>25</v>
      </c>
      <c r="G6" s="10">
        <v>14</v>
      </c>
    </row>
    <row r="7" spans="1:7" x14ac:dyDescent="0.25">
      <c r="B7" t="s">
        <v>33</v>
      </c>
      <c r="C7" s="1">
        <f>339+44654.71</f>
        <v>44993.71</v>
      </c>
      <c r="F7" s="7" t="s">
        <v>26</v>
      </c>
      <c r="G7" s="10">
        <v>9</v>
      </c>
    </row>
    <row r="8" spans="1:7" x14ac:dyDescent="0.25">
      <c r="B8" t="s">
        <v>31</v>
      </c>
      <c r="C8" s="1">
        <f>15565+18200+39537.09</f>
        <v>73302.09</v>
      </c>
      <c r="F8" s="7" t="s">
        <v>27</v>
      </c>
      <c r="G8" s="10">
        <v>13</v>
      </c>
    </row>
    <row r="9" spans="1:7" x14ac:dyDescent="0.25">
      <c r="B9" t="s">
        <v>7</v>
      </c>
      <c r="C9" s="1">
        <v>51080</v>
      </c>
      <c r="F9" s="7" t="s">
        <v>28</v>
      </c>
      <c r="G9" s="10">
        <v>24</v>
      </c>
    </row>
    <row r="10" spans="1:7" x14ac:dyDescent="0.25">
      <c r="B10" t="s">
        <v>39</v>
      </c>
      <c r="C10" s="1">
        <v>51327</v>
      </c>
      <c r="F10" s="7" t="s">
        <v>29</v>
      </c>
      <c r="G10" s="10">
        <v>9</v>
      </c>
    </row>
    <row r="11" spans="1:7" x14ac:dyDescent="0.25">
      <c r="B11" t="s">
        <v>18</v>
      </c>
      <c r="C11" s="1">
        <f>7148.3+580+4250+15542</f>
        <v>27520.3</v>
      </c>
      <c r="F11" s="9" t="s">
        <v>44</v>
      </c>
      <c r="G11" s="10">
        <v>3</v>
      </c>
    </row>
    <row r="12" spans="1:7" x14ac:dyDescent="0.25">
      <c r="B12" t="s">
        <v>6</v>
      </c>
      <c r="C12" s="1">
        <v>12971</v>
      </c>
      <c r="F12" s="13" t="s">
        <v>45</v>
      </c>
      <c r="G12" s="14">
        <v>4</v>
      </c>
    </row>
    <row r="13" spans="1:7" x14ac:dyDescent="0.25">
      <c r="B13" t="s">
        <v>14</v>
      </c>
      <c r="C13" s="1">
        <v>26673</v>
      </c>
      <c r="F13" s="9" t="s">
        <v>34</v>
      </c>
      <c r="G13" s="7">
        <f>SUM(G4:G12)</f>
        <v>118</v>
      </c>
    </row>
    <row r="14" spans="1:7" x14ac:dyDescent="0.25">
      <c r="B14" t="s">
        <v>3</v>
      </c>
      <c r="C14" s="1">
        <v>68080</v>
      </c>
    </row>
    <row r="15" spans="1:7" x14ac:dyDescent="0.25">
      <c r="B15" t="s">
        <v>4</v>
      </c>
      <c r="C15" s="1">
        <v>8000</v>
      </c>
    </row>
    <row r="16" spans="1:7" x14ac:dyDescent="0.25">
      <c r="B16" t="s">
        <v>5</v>
      </c>
      <c r="C16" s="1">
        <v>161823</v>
      </c>
    </row>
    <row r="17" spans="1:4" x14ac:dyDescent="0.25">
      <c r="B17" t="s">
        <v>8</v>
      </c>
      <c r="C17" s="1">
        <f>53684.41+4904+4893</f>
        <v>63481.41</v>
      </c>
    </row>
    <row r="18" spans="1:4" x14ac:dyDescent="0.25">
      <c r="B18" t="s">
        <v>41</v>
      </c>
      <c r="C18" s="1">
        <v>26000</v>
      </c>
      <c r="D18" s="11"/>
    </row>
    <row r="19" spans="1:4" x14ac:dyDescent="0.25">
      <c r="B19" t="s">
        <v>40</v>
      </c>
      <c r="C19" s="1">
        <v>4546</v>
      </c>
    </row>
    <row r="21" spans="1:4" x14ac:dyDescent="0.25">
      <c r="A21" s="4" t="s">
        <v>9</v>
      </c>
      <c r="C21" s="3">
        <f>SUM(C22:C33)</f>
        <v>1447944</v>
      </c>
    </row>
    <row r="22" spans="1:4" x14ac:dyDescent="0.25">
      <c r="A22" t="s">
        <v>1</v>
      </c>
      <c r="B22" t="s">
        <v>10</v>
      </c>
      <c r="C22" s="1">
        <v>95201</v>
      </c>
    </row>
    <row r="23" spans="1:4" x14ac:dyDescent="0.25">
      <c r="B23" t="s">
        <v>11</v>
      </c>
      <c r="C23" s="1">
        <v>72520</v>
      </c>
    </row>
    <row r="24" spans="1:4" x14ac:dyDescent="0.25">
      <c r="B24" t="s">
        <v>12</v>
      </c>
      <c r="C24" s="1">
        <v>577670</v>
      </c>
    </row>
    <row r="25" spans="1:4" x14ac:dyDescent="0.25">
      <c r="B25" t="s">
        <v>30</v>
      </c>
      <c r="C25" s="1">
        <v>32000</v>
      </c>
    </row>
    <row r="26" spans="1:4" x14ac:dyDescent="0.25">
      <c r="B26" t="s">
        <v>13</v>
      </c>
      <c r="C26" s="1">
        <v>155025</v>
      </c>
    </row>
    <row r="27" spans="1:4" x14ac:dyDescent="0.25">
      <c r="B27" t="s">
        <v>15</v>
      </c>
      <c r="C27" s="1">
        <v>44900</v>
      </c>
    </row>
    <row r="28" spans="1:4" x14ac:dyDescent="0.25">
      <c r="B28" t="s">
        <v>16</v>
      </c>
      <c r="C28" s="1">
        <v>30000</v>
      </c>
    </row>
    <row r="29" spans="1:4" x14ac:dyDescent="0.25">
      <c r="B29" t="s">
        <v>20</v>
      </c>
      <c r="C29" s="1">
        <v>4136</v>
      </c>
    </row>
    <row r="30" spans="1:4" x14ac:dyDescent="0.25">
      <c r="B30" t="s">
        <v>42</v>
      </c>
      <c r="C30" s="1">
        <v>50000</v>
      </c>
    </row>
    <row r="31" spans="1:4" x14ac:dyDescent="0.25">
      <c r="B31" t="s">
        <v>35</v>
      </c>
      <c r="C31" s="1">
        <f>25000+261632</f>
        <v>286632</v>
      </c>
    </row>
    <row r="32" spans="1:4" x14ac:dyDescent="0.25">
      <c r="B32" t="s">
        <v>19</v>
      </c>
      <c r="C32" s="1">
        <v>60000</v>
      </c>
    </row>
    <row r="33" spans="1:3" x14ac:dyDescent="0.25">
      <c r="B33" t="s">
        <v>32</v>
      </c>
      <c r="C33" s="1">
        <f>35000+4860</f>
        <v>39860</v>
      </c>
    </row>
    <row r="35" spans="1:3" x14ac:dyDescent="0.25">
      <c r="A35" s="5" t="s">
        <v>17</v>
      </c>
      <c r="B35" s="5"/>
      <c r="C35" s="6">
        <f>C21-C3</f>
        <v>262046.37000000011</v>
      </c>
    </row>
    <row r="36" spans="1:3" x14ac:dyDescent="0.25">
      <c r="C36" s="1"/>
    </row>
  </sheetData>
  <mergeCells count="1">
    <mergeCell ref="A2:C2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 Dubová</cp:lastModifiedBy>
  <cp:lastPrinted>2017-03-02T10:15:37Z</cp:lastPrinted>
  <dcterms:created xsi:type="dcterms:W3CDTF">2013-02-11T16:11:28Z</dcterms:created>
  <dcterms:modified xsi:type="dcterms:W3CDTF">2021-03-13T18:09:21Z</dcterms:modified>
</cp:coreProperties>
</file>